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7220" windowHeight="4008" activeTab="4"/>
  </bookViews>
  <sheets>
    <sheet name="Road Trip - Day" sheetId="2" r:id="rId1"/>
    <sheet name="Road Trip - Overnight" sheetId="3" r:id="rId2"/>
    <sheet name="Flight + Hotel + Car" sheetId="4" r:id="rId3"/>
    <sheet name="Travel to Vessel" sheetId="5" r:id="rId4"/>
    <sheet name="Train - Overnight" sheetId="6" r:id="rId5"/>
  </sheets>
  <calcPr calcId="145621"/>
</workbook>
</file>

<file path=xl/calcChain.xml><?xml version="1.0" encoding="utf-8"?>
<calcChain xmlns="http://schemas.openxmlformats.org/spreadsheetml/2006/main">
  <c r="C17" i="6" l="1"/>
  <c r="D17" i="6"/>
  <c r="E17" i="6"/>
  <c r="F17" i="6"/>
  <c r="G17" i="6"/>
  <c r="H17" i="6"/>
  <c r="B17" i="6"/>
  <c r="H17" i="5"/>
  <c r="C17" i="5"/>
  <c r="D17" i="5"/>
  <c r="E17" i="5"/>
  <c r="F17" i="5"/>
  <c r="G17" i="5"/>
  <c r="B17" i="5"/>
  <c r="C17" i="4"/>
  <c r="D17" i="4"/>
  <c r="E17" i="4"/>
  <c r="F17" i="4"/>
  <c r="G17" i="4"/>
  <c r="H17" i="4"/>
  <c r="B17" i="4"/>
  <c r="C17" i="3"/>
  <c r="D17" i="3"/>
  <c r="E17" i="3"/>
  <c r="F17" i="3"/>
  <c r="G17" i="3"/>
  <c r="H17" i="3"/>
  <c r="B17" i="3"/>
  <c r="D17" i="2" l="1"/>
  <c r="E17" i="2"/>
  <c r="F17" i="2"/>
  <c r="G17" i="2"/>
  <c r="H17" i="2"/>
  <c r="C17" i="2"/>
  <c r="B17" i="2"/>
  <c r="J22" i="3" l="1"/>
  <c r="H22" i="3"/>
  <c r="G22" i="3"/>
  <c r="F22" i="3"/>
  <c r="E22" i="3"/>
  <c r="D22" i="3"/>
  <c r="C22" i="3"/>
  <c r="B22" i="3"/>
  <c r="J22" i="6"/>
  <c r="I21" i="6"/>
  <c r="I20" i="6"/>
  <c r="I19" i="6"/>
  <c r="I18" i="6"/>
  <c r="H22" i="6"/>
  <c r="G22" i="6"/>
  <c r="F22" i="6"/>
  <c r="E22" i="6"/>
  <c r="D22" i="6"/>
  <c r="C22" i="6"/>
  <c r="B22" i="6"/>
  <c r="I16" i="6"/>
  <c r="I15" i="6"/>
  <c r="I14" i="6"/>
  <c r="I13" i="6"/>
  <c r="I12" i="6"/>
  <c r="I11" i="6"/>
  <c r="I10" i="6"/>
  <c r="J22" i="4"/>
  <c r="F22" i="4"/>
  <c r="B22" i="4"/>
  <c r="I21" i="4"/>
  <c r="I20" i="4"/>
  <c r="I19" i="4"/>
  <c r="I18" i="4"/>
  <c r="G18" i="4"/>
  <c r="B18" i="4"/>
  <c r="H22" i="4"/>
  <c r="G22" i="4"/>
  <c r="I17" i="4"/>
  <c r="I15" i="4"/>
  <c r="I14" i="4"/>
  <c r="I13" i="4"/>
  <c r="E12" i="4"/>
  <c r="E22" i="4" s="1"/>
  <c r="D12" i="4"/>
  <c r="D22" i="4" s="1"/>
  <c r="C12" i="4"/>
  <c r="C22" i="4" s="1"/>
  <c r="B12" i="4"/>
  <c r="I12" i="4" s="1"/>
  <c r="I11" i="4"/>
  <c r="I10" i="4"/>
  <c r="I22" i="4" s="1"/>
  <c r="J22" i="5"/>
  <c r="B22" i="5"/>
  <c r="I18" i="5"/>
  <c r="H22" i="5"/>
  <c r="G22" i="5"/>
  <c r="F22" i="5"/>
  <c r="E22" i="5"/>
  <c r="D22" i="5"/>
  <c r="C22" i="5"/>
  <c r="I17" i="5"/>
  <c r="I22" i="5" s="1"/>
  <c r="I17" i="3" l="1"/>
  <c r="I22" i="3" s="1"/>
  <c r="I17" i="6"/>
  <c r="I22" i="6" s="1"/>
  <c r="I28" i="4"/>
  <c r="I25" i="4"/>
  <c r="I28" i="5"/>
  <c r="I25" i="5"/>
  <c r="I28" i="3" l="1"/>
  <c r="I25" i="3"/>
  <c r="I28" i="6"/>
  <c r="I25" i="6"/>
  <c r="J21" i="2"/>
  <c r="I21" i="2"/>
  <c r="J20" i="2"/>
  <c r="I20" i="2"/>
  <c r="J19" i="2"/>
  <c r="I19" i="2"/>
  <c r="J18" i="2"/>
  <c r="I18" i="2"/>
  <c r="H22" i="2"/>
  <c r="G22" i="2"/>
  <c r="F22" i="2"/>
  <c r="E22" i="2"/>
  <c r="D22" i="2"/>
  <c r="C22" i="2"/>
  <c r="B22" i="2"/>
  <c r="J15" i="2"/>
  <c r="J14" i="2"/>
  <c r="J13" i="2"/>
  <c r="J12" i="2"/>
  <c r="J11" i="2"/>
  <c r="I11" i="2"/>
  <c r="J10" i="2"/>
  <c r="J22" i="2" s="1"/>
  <c r="I17" i="2" l="1"/>
  <c r="I22" i="2" s="1"/>
  <c r="I28" i="2" l="1"/>
  <c r="I25" i="2"/>
</calcChain>
</file>

<file path=xl/sharedStrings.xml><?xml version="1.0" encoding="utf-8"?>
<sst xmlns="http://schemas.openxmlformats.org/spreadsheetml/2006/main" count="188" uniqueCount="55">
  <si>
    <t xml:space="preserve">Name:  </t>
  </si>
  <si>
    <t>Purpose of Trip:</t>
  </si>
  <si>
    <t>Date Departed Home/Work:</t>
  </si>
  <si>
    <t xml:space="preserve">Point of Origin: </t>
  </si>
  <si>
    <t>Gloucester, MA</t>
  </si>
  <si>
    <t xml:space="preserve">Date Arrived Home/Work: </t>
  </si>
  <si>
    <t xml:space="preserve">Destination Point: </t>
  </si>
  <si>
    <t>County of Destination:</t>
  </si>
  <si>
    <t>Day 1</t>
  </si>
  <si>
    <t>Day 2</t>
  </si>
  <si>
    <t>Day 3</t>
  </si>
  <si>
    <t>Day 4</t>
  </si>
  <si>
    <t>Day 5</t>
  </si>
  <si>
    <t>Day 6</t>
  </si>
  <si>
    <t>Day 7</t>
  </si>
  <si>
    <t>Employee Cost</t>
  </si>
  <si>
    <t>Company Cost</t>
  </si>
  <si>
    <t>Travel Dates</t>
  </si>
  <si>
    <t>Air Fare</t>
  </si>
  <si>
    <t>Lodging</t>
  </si>
  <si>
    <t>Rental Car</t>
  </si>
  <si>
    <t>Ground Transportation</t>
  </si>
  <si>
    <t>Parking</t>
  </si>
  <si>
    <t># of Private Auto Miles</t>
  </si>
  <si>
    <t>Private Auto Miles Cost</t>
  </si>
  <si>
    <t>Meals &amp; Incidentals</t>
  </si>
  <si>
    <t>Tolls</t>
  </si>
  <si>
    <t>Telephone (business calls only)</t>
  </si>
  <si>
    <t>Miscellaneous (explain)</t>
  </si>
  <si>
    <t>TOTAL</t>
  </si>
  <si>
    <t>Total Travel Expense</t>
  </si>
  <si>
    <t>Total Refund to Employee</t>
  </si>
  <si>
    <t>Portsmouth, RI</t>
  </si>
  <si>
    <t>Woods Hole, Ma</t>
  </si>
  <si>
    <t>Barnstable</t>
  </si>
  <si>
    <t>Date Arrived Home/Work:</t>
  </si>
  <si>
    <t>IS Employee</t>
  </si>
  <si>
    <t>Middletown, RI</t>
  </si>
  <si>
    <t>East Dennis, MA</t>
  </si>
  <si>
    <t>Falmouth, MA</t>
  </si>
  <si>
    <t>Seattle, WA</t>
  </si>
  <si>
    <t>King</t>
  </si>
  <si>
    <t>Kingston, RI</t>
  </si>
  <si>
    <t>Wilmington, DE</t>
  </si>
  <si>
    <t>New Castle</t>
  </si>
  <si>
    <r>
      <t>Ground Transportation  (</t>
    </r>
    <r>
      <rPr>
        <b/>
        <u/>
        <sz val="8"/>
        <rFont val="Arial"/>
        <family val="2"/>
      </rPr>
      <t>Train</t>
    </r>
    <r>
      <rPr>
        <b/>
        <sz val="8"/>
        <rFont val="Arial"/>
        <family val="2"/>
      </rPr>
      <t>)</t>
    </r>
  </si>
  <si>
    <t>Miscellaneous (explain) (GAS)</t>
  </si>
  <si>
    <t>receipt attached</t>
  </si>
  <si>
    <t>Travel to &amp; from survey vessel</t>
  </si>
  <si>
    <t>Travel to &amp; from meeting</t>
  </si>
  <si>
    <t>Approved meeting</t>
  </si>
  <si>
    <t>Survey Meeting</t>
  </si>
  <si>
    <t>Red Bank, NJ</t>
  </si>
  <si>
    <t>Monmouth</t>
  </si>
  <si>
    <t>GHW 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</si>
</sst>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4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44" fontId="1" fillId="0" borderId="3" xfId="0" applyNumberFormat="1" applyFont="1" applyBorder="1"/>
    <xf numFmtId="44" fontId="1" fillId="0" borderId="4" xfId="0" applyNumberFormat="1" applyFont="1" applyBorder="1"/>
    <xf numFmtId="0" fontId="1" fillId="0" borderId="4" xfId="0" applyFont="1" applyBorder="1"/>
    <xf numFmtId="44" fontId="1" fillId="0" borderId="4" xfId="0" applyNumberFormat="1" applyFont="1" applyBorder="1" applyAlignment="1">
      <alignment horizontal="left"/>
    </xf>
    <xf numFmtId="44" fontId="1" fillId="0" borderId="5" xfId="0" applyNumberFormat="1" applyFont="1" applyBorder="1" applyAlignment="1">
      <alignment horizontal="left"/>
    </xf>
    <xf numFmtId="43" fontId="1" fillId="0" borderId="4" xfId="0" applyNumberFormat="1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/>
    <xf numFmtId="44" fontId="1" fillId="0" borderId="1" xfId="0" applyNumberFormat="1" applyFont="1" applyBorder="1" applyAlignment="1">
      <alignment horizontal="left"/>
    </xf>
    <xf numFmtId="44" fontId="1" fillId="0" borderId="2" xfId="0" applyNumberFormat="1" applyFont="1" applyBorder="1" applyAlignment="1">
      <alignment horizontal="left"/>
    </xf>
    <xf numFmtId="44" fontId="1" fillId="0" borderId="6" xfId="0" applyNumberFormat="1" applyFont="1" applyBorder="1"/>
    <xf numFmtId="44" fontId="1" fillId="0" borderId="1" xfId="0" applyNumberFormat="1" applyFont="1" applyBorder="1"/>
    <xf numFmtId="0" fontId="2" fillId="0" borderId="7" xfId="0" applyFont="1" applyBorder="1"/>
    <xf numFmtId="44" fontId="0" fillId="0" borderId="7" xfId="0" applyNumberFormat="1" applyBorder="1"/>
    <xf numFmtId="44" fontId="0" fillId="0" borderId="8" xfId="0" applyNumberForma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4" fontId="2" fillId="0" borderId="3" xfId="0" applyNumberFormat="1" applyFont="1" applyBorder="1" applyAlignment="1">
      <alignment horizontal="center" wrapText="1"/>
    </xf>
    <xf numFmtId="44" fontId="2" fillId="0" borderId="4" xfId="0" applyNumberFormat="1" applyFont="1" applyBorder="1" applyAlignment="1">
      <alignment horizontal="center" wrapText="1"/>
    </xf>
    <xf numFmtId="44" fontId="1" fillId="0" borderId="9" xfId="0" applyNumberFormat="1" applyFont="1" applyBorder="1" applyAlignment="1">
      <alignment horizontal="left"/>
    </xf>
    <xf numFmtId="14" fontId="1" fillId="0" borderId="0" xfId="0" applyNumberFormat="1" applyFont="1"/>
    <xf numFmtId="0" fontId="4" fillId="0" borderId="0" xfId="0" applyFont="1" applyAlignment="1">
      <alignment horizontal="center"/>
    </xf>
    <xf numFmtId="0" fontId="2" fillId="0" borderId="4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8</xdr:row>
      <xdr:rowOff>9525</xdr:rowOff>
    </xdr:from>
    <xdr:to>
      <xdr:col>0</xdr:col>
      <xdr:colOff>857250</xdr:colOff>
      <xdr:row>8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144970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883920</xdr:colOff>
      <xdr:row>8</xdr:row>
      <xdr:rowOff>7620</xdr:rowOff>
    </xdr:from>
    <xdr:to>
      <xdr:col>0</xdr:col>
      <xdr:colOff>883920</xdr:colOff>
      <xdr:row>8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83920" y="147066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883920</xdr:colOff>
      <xdr:row>8</xdr:row>
      <xdr:rowOff>7620</xdr:rowOff>
    </xdr:from>
    <xdr:to>
      <xdr:col>0</xdr:col>
      <xdr:colOff>883920</xdr:colOff>
      <xdr:row>8</xdr:row>
      <xdr:rowOff>152400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83920" y="134874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883920</xdr:colOff>
      <xdr:row>8</xdr:row>
      <xdr:rowOff>7620</xdr:rowOff>
    </xdr:from>
    <xdr:to>
      <xdr:col>0</xdr:col>
      <xdr:colOff>883920</xdr:colOff>
      <xdr:row>8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83920" y="134874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8</xdr:row>
      <xdr:rowOff>9525</xdr:rowOff>
    </xdr:from>
    <xdr:to>
      <xdr:col>0</xdr:col>
      <xdr:colOff>857250</xdr:colOff>
      <xdr:row>8</xdr:row>
      <xdr:rowOff>152400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57250" y="135064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883920</xdr:colOff>
      <xdr:row>8</xdr:row>
      <xdr:rowOff>7620</xdr:rowOff>
    </xdr:from>
    <xdr:to>
      <xdr:col>0</xdr:col>
      <xdr:colOff>883920</xdr:colOff>
      <xdr:row>8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83920" y="135636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17" sqref="B17"/>
    </sheetView>
  </sheetViews>
  <sheetFormatPr defaultRowHeight="14.4" x14ac:dyDescent="0.3"/>
  <cols>
    <col min="1" max="1" width="17.88671875" customWidth="1"/>
  </cols>
  <sheetData>
    <row r="1" spans="1:10" x14ac:dyDescent="0.3">
      <c r="A1" t="s">
        <v>0</v>
      </c>
      <c r="B1" s="26" t="s">
        <v>36</v>
      </c>
      <c r="H1" s="27"/>
      <c r="I1" s="1"/>
      <c r="J1" s="1"/>
    </row>
    <row r="2" spans="1:10" x14ac:dyDescent="0.3">
      <c r="A2" t="s">
        <v>1</v>
      </c>
      <c r="B2" s="26" t="s">
        <v>51</v>
      </c>
      <c r="I2" s="1"/>
      <c r="J2" s="1"/>
    </row>
    <row r="3" spans="1:10" x14ac:dyDescent="0.3">
      <c r="A3" t="s">
        <v>3</v>
      </c>
      <c r="B3" s="26" t="s">
        <v>32</v>
      </c>
      <c r="I3" s="1"/>
      <c r="J3" s="1"/>
    </row>
    <row r="4" spans="1:10" x14ac:dyDescent="0.3">
      <c r="A4" t="s">
        <v>6</v>
      </c>
      <c r="B4" s="26" t="s">
        <v>33</v>
      </c>
      <c r="G4" s="28" t="s">
        <v>2</v>
      </c>
      <c r="H4" s="29">
        <v>41751</v>
      </c>
      <c r="I4" s="1"/>
      <c r="J4" s="1"/>
    </row>
    <row r="5" spans="1:10" x14ac:dyDescent="0.3">
      <c r="A5" t="s">
        <v>7</v>
      </c>
      <c r="B5" s="26" t="s">
        <v>34</v>
      </c>
      <c r="G5" s="30" t="s">
        <v>35</v>
      </c>
      <c r="H5" s="29">
        <v>41751</v>
      </c>
      <c r="I5" s="1"/>
      <c r="J5" s="1"/>
    </row>
    <row r="6" spans="1:10" x14ac:dyDescent="0.3">
      <c r="I6" s="1"/>
      <c r="J6" s="1"/>
    </row>
    <row r="7" spans="1:10" x14ac:dyDescent="0.3">
      <c r="I7" s="1"/>
      <c r="J7" s="1"/>
    </row>
    <row r="8" spans="1:10" ht="21.6" x14ac:dyDescent="0.3">
      <c r="A8" s="3"/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5" t="s">
        <v>14</v>
      </c>
      <c r="I8" s="31" t="s">
        <v>15</v>
      </c>
      <c r="J8" s="32" t="s">
        <v>16</v>
      </c>
    </row>
    <row r="9" spans="1:10" x14ac:dyDescent="0.3">
      <c r="A9" s="8" t="s">
        <v>17</v>
      </c>
      <c r="B9" s="9">
        <v>41751</v>
      </c>
      <c r="C9" s="9"/>
      <c r="D9" s="9"/>
      <c r="E9" s="9"/>
      <c r="F9" s="9"/>
      <c r="G9" s="9"/>
      <c r="H9" s="9"/>
      <c r="I9" s="11"/>
      <c r="J9" s="12"/>
    </row>
    <row r="10" spans="1:10" x14ac:dyDescent="0.3">
      <c r="A10" s="13" t="s">
        <v>18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1">
        <v>0</v>
      </c>
      <c r="J10" s="12">
        <f t="shared" ref="J10:J15" si="0">SUM(B10:H10)</f>
        <v>0</v>
      </c>
    </row>
    <row r="11" spans="1:10" x14ac:dyDescent="0.3">
      <c r="A11" s="13" t="s">
        <v>19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2">
        <f>SUM(A11:H11)</f>
        <v>0</v>
      </c>
      <c r="J11" s="12">
        <f t="shared" si="0"/>
        <v>0</v>
      </c>
    </row>
    <row r="12" spans="1:10" x14ac:dyDescent="0.3">
      <c r="A12" s="13" t="s">
        <v>20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1">
        <v>0</v>
      </c>
      <c r="J12" s="12">
        <f t="shared" si="0"/>
        <v>0</v>
      </c>
    </row>
    <row r="13" spans="1:10" x14ac:dyDescent="0.3">
      <c r="A13" s="13"/>
      <c r="B13" s="14"/>
      <c r="C13" s="14"/>
      <c r="D13" s="14"/>
      <c r="E13" s="14"/>
      <c r="F13" s="14"/>
      <c r="G13" s="14"/>
      <c r="H13" s="14"/>
      <c r="I13" s="11"/>
      <c r="J13" s="12">
        <f t="shared" si="0"/>
        <v>0</v>
      </c>
    </row>
    <row r="14" spans="1:10" x14ac:dyDescent="0.3">
      <c r="A14" s="13" t="s">
        <v>21</v>
      </c>
      <c r="B14" s="14"/>
      <c r="C14" s="14">
        <v>0</v>
      </c>
      <c r="D14" s="14"/>
      <c r="E14" s="14">
        <v>0</v>
      </c>
      <c r="F14" s="14">
        <v>0</v>
      </c>
      <c r="G14" s="14">
        <v>0</v>
      </c>
      <c r="H14" s="14">
        <v>0</v>
      </c>
      <c r="I14" s="11"/>
      <c r="J14" s="12">
        <f t="shared" si="0"/>
        <v>0</v>
      </c>
    </row>
    <row r="15" spans="1:10" x14ac:dyDescent="0.3">
      <c r="A15" s="13" t="s">
        <v>22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1">
        <v>0</v>
      </c>
      <c r="J15" s="12">
        <f t="shared" si="0"/>
        <v>0</v>
      </c>
    </row>
    <row r="16" spans="1:10" x14ac:dyDescent="0.3">
      <c r="A16" s="13" t="s">
        <v>23</v>
      </c>
      <c r="B16" s="16">
        <v>127</v>
      </c>
      <c r="C16" s="16"/>
      <c r="D16" s="16"/>
      <c r="E16" s="16"/>
      <c r="F16" s="16"/>
      <c r="G16" s="16"/>
      <c r="H16" s="16"/>
      <c r="I16" s="11"/>
      <c r="J16" s="12"/>
    </row>
    <row r="17" spans="1:10" x14ac:dyDescent="0.3">
      <c r="A17" s="17" t="s">
        <v>24</v>
      </c>
      <c r="B17" s="14">
        <f>B16*0.575</f>
        <v>73.024999999999991</v>
      </c>
      <c r="C17" s="14">
        <f>C16*0.575</f>
        <v>0</v>
      </c>
      <c r="D17" s="14">
        <f t="shared" ref="D17:H17" si="1">D16*0.575</f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1">
        <f>SUM(B17:H17)</f>
        <v>73.024999999999991</v>
      </c>
      <c r="J17" s="12"/>
    </row>
    <row r="18" spans="1:10" x14ac:dyDescent="0.3">
      <c r="A18" s="13" t="s">
        <v>25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1">
        <f>SUM(B18:H18)</f>
        <v>0</v>
      </c>
      <c r="J18" s="12">
        <f>SUM(B18:H18)</f>
        <v>0</v>
      </c>
    </row>
    <row r="19" spans="1:10" x14ac:dyDescent="0.3">
      <c r="A19" s="13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1">
        <f>SUM(B19:H19)</f>
        <v>0</v>
      </c>
      <c r="J19" s="12">
        <f>SUM(B19:H19)</f>
        <v>0</v>
      </c>
    </row>
    <row r="20" spans="1:10" x14ac:dyDescent="0.3">
      <c r="A20" s="13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1">
        <f>SUM(B20:H20)</f>
        <v>0</v>
      </c>
      <c r="J20" s="12">
        <f>SUM(B20:H20)</f>
        <v>0</v>
      </c>
    </row>
    <row r="21" spans="1:10" ht="15" thickBot="1" x14ac:dyDescent="0.35">
      <c r="A21" s="18" t="s">
        <v>28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33">
        <v>0</v>
      </c>
      <c r="I21" s="11">
        <f>SUM(B21:H21)</f>
        <v>0</v>
      </c>
      <c r="J21" s="12">
        <f>SUM(B21:H21)</f>
        <v>0</v>
      </c>
    </row>
    <row r="22" spans="1:10" ht="15" thickTop="1" x14ac:dyDescent="0.3">
      <c r="A22" s="23" t="s">
        <v>29</v>
      </c>
      <c r="B22" s="24">
        <f>SUM(B10:B15,B17:B21)</f>
        <v>73.024999999999991</v>
      </c>
      <c r="C22" s="24">
        <f t="shared" ref="C22:H22" si="2">SUM(C10:C15,C17:C21)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5">
        <f>SUM(I10:I21)</f>
        <v>73.024999999999991</v>
      </c>
      <c r="J22" s="24">
        <f>SUM(J10:J21)</f>
        <v>0</v>
      </c>
    </row>
    <row r="23" spans="1:10" x14ac:dyDescent="0.3">
      <c r="I23" s="1"/>
      <c r="J23" s="1"/>
    </row>
    <row r="24" spans="1:10" x14ac:dyDescent="0.3">
      <c r="H24" s="1" t="s">
        <v>30</v>
      </c>
      <c r="I24" s="1"/>
      <c r="J24" s="1"/>
    </row>
    <row r="25" spans="1:10" x14ac:dyDescent="0.3">
      <c r="I25" s="1">
        <f>I22</f>
        <v>73.024999999999991</v>
      </c>
      <c r="J25" s="1"/>
    </row>
    <row r="26" spans="1:10" x14ac:dyDescent="0.3">
      <c r="I26" s="1"/>
      <c r="J26" s="1"/>
    </row>
    <row r="27" spans="1:10" x14ac:dyDescent="0.3">
      <c r="H27" s="1" t="s">
        <v>31</v>
      </c>
      <c r="I27" s="1"/>
      <c r="J27" s="1"/>
    </row>
    <row r="28" spans="1:10" x14ac:dyDescent="0.3">
      <c r="I28" s="1">
        <f>I22</f>
        <v>73.024999999999991</v>
      </c>
      <c r="J2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H17" sqref="H17"/>
    </sheetView>
  </sheetViews>
  <sheetFormatPr defaultRowHeight="14.4" x14ac:dyDescent="0.3"/>
  <cols>
    <col min="1" max="1" width="21.88671875" customWidth="1"/>
    <col min="2" max="2" width="12.44140625" customWidth="1"/>
    <col min="3" max="3" width="13" customWidth="1"/>
    <col min="4" max="4" width="10.77734375" customWidth="1"/>
    <col min="5" max="5" width="11.5546875" customWidth="1"/>
    <col min="8" max="8" width="13.33203125" customWidth="1"/>
  </cols>
  <sheetData>
    <row r="1" spans="1:11" x14ac:dyDescent="0.3">
      <c r="A1" t="s">
        <v>0</v>
      </c>
      <c r="B1" t="s">
        <v>36</v>
      </c>
      <c r="I1" s="1"/>
      <c r="J1" s="1"/>
    </row>
    <row r="2" spans="1:11" x14ac:dyDescent="0.3">
      <c r="A2" t="s">
        <v>1</v>
      </c>
      <c r="B2" t="s">
        <v>54</v>
      </c>
      <c r="F2" t="s">
        <v>2</v>
      </c>
      <c r="H2" s="2">
        <v>41778</v>
      </c>
      <c r="I2" s="1"/>
      <c r="J2" s="1"/>
    </row>
    <row r="3" spans="1:11" x14ac:dyDescent="0.3">
      <c r="A3" t="s">
        <v>3</v>
      </c>
      <c r="B3" t="s">
        <v>4</v>
      </c>
      <c r="F3" t="s">
        <v>5</v>
      </c>
      <c r="H3" s="2">
        <v>41781</v>
      </c>
      <c r="I3" s="1"/>
      <c r="J3" s="1"/>
    </row>
    <row r="4" spans="1:11" x14ac:dyDescent="0.3">
      <c r="A4" t="s">
        <v>6</v>
      </c>
      <c r="B4" t="s">
        <v>52</v>
      </c>
      <c r="I4" s="1"/>
      <c r="J4" s="1"/>
    </row>
    <row r="5" spans="1:11" x14ac:dyDescent="0.3">
      <c r="A5" t="s">
        <v>7</v>
      </c>
      <c r="B5" t="s">
        <v>53</v>
      </c>
      <c r="I5" s="1"/>
      <c r="J5" s="1"/>
    </row>
    <row r="6" spans="1:11" x14ac:dyDescent="0.3">
      <c r="I6" s="1"/>
      <c r="J6" s="1"/>
    </row>
    <row r="7" spans="1:11" x14ac:dyDescent="0.3">
      <c r="I7" s="1"/>
      <c r="J7" s="1"/>
    </row>
    <row r="8" spans="1:11" x14ac:dyDescent="0.3">
      <c r="A8" s="3"/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5" t="s">
        <v>14</v>
      </c>
      <c r="I8" s="6" t="s">
        <v>15</v>
      </c>
      <c r="J8" s="7" t="s">
        <v>16</v>
      </c>
    </row>
    <row r="9" spans="1:11" x14ac:dyDescent="0.3">
      <c r="A9" s="8" t="s">
        <v>17</v>
      </c>
      <c r="B9" s="9">
        <v>41778</v>
      </c>
      <c r="C9" s="9">
        <v>41779</v>
      </c>
      <c r="D9" s="9">
        <v>41780</v>
      </c>
      <c r="E9" s="9">
        <v>41781</v>
      </c>
      <c r="F9" s="9"/>
      <c r="G9" s="9"/>
      <c r="H9" s="10"/>
      <c r="I9" s="11"/>
      <c r="J9" s="12"/>
    </row>
    <row r="10" spans="1:11" x14ac:dyDescent="0.3">
      <c r="A10" s="13" t="s">
        <v>18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  <c r="I10" s="11">
        <v>0</v>
      </c>
      <c r="J10" s="12">
        <v>0</v>
      </c>
    </row>
    <row r="11" spans="1:11" x14ac:dyDescent="0.3">
      <c r="A11" s="13" t="s">
        <v>19</v>
      </c>
      <c r="B11" s="14">
        <v>104</v>
      </c>
      <c r="C11" s="14">
        <v>104</v>
      </c>
      <c r="D11" s="14">
        <v>104</v>
      </c>
      <c r="E11" s="14">
        <v>0</v>
      </c>
      <c r="F11" s="14">
        <v>0</v>
      </c>
      <c r="G11" s="14">
        <v>0</v>
      </c>
      <c r="H11" s="15">
        <v>0</v>
      </c>
      <c r="I11" s="11">
        <v>312</v>
      </c>
      <c r="J11" s="12"/>
      <c r="K11" t="s">
        <v>47</v>
      </c>
    </row>
    <row r="12" spans="1:11" x14ac:dyDescent="0.3">
      <c r="A12" s="13" t="s">
        <v>20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v>0</v>
      </c>
      <c r="I12" s="11">
        <v>0</v>
      </c>
      <c r="J12" s="12">
        <v>0</v>
      </c>
    </row>
    <row r="13" spans="1:11" x14ac:dyDescent="0.3">
      <c r="A13" s="13"/>
      <c r="B13" s="14"/>
      <c r="C13" s="14"/>
      <c r="D13" s="14"/>
      <c r="E13" s="14"/>
      <c r="F13" s="14"/>
      <c r="G13" s="14"/>
      <c r="H13" s="15"/>
      <c r="I13" s="11"/>
      <c r="J13" s="12"/>
    </row>
    <row r="14" spans="1:11" x14ac:dyDescent="0.3">
      <c r="A14" s="13" t="s">
        <v>21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5">
        <v>0</v>
      </c>
      <c r="I14" s="11"/>
      <c r="J14" s="12">
        <v>0</v>
      </c>
    </row>
    <row r="15" spans="1:11" x14ac:dyDescent="0.3">
      <c r="A15" s="13" t="s">
        <v>22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v>0</v>
      </c>
      <c r="I15" s="11">
        <v>0</v>
      </c>
      <c r="J15" s="12">
        <v>0</v>
      </c>
    </row>
    <row r="16" spans="1:11" x14ac:dyDescent="0.3">
      <c r="A16" s="13" t="s">
        <v>23</v>
      </c>
      <c r="B16" s="16"/>
      <c r="C16" s="16"/>
      <c r="D16" s="16"/>
      <c r="E16" s="16"/>
      <c r="F16" s="16"/>
      <c r="G16" s="16"/>
      <c r="H16" s="16"/>
      <c r="I16" s="11"/>
      <c r="J16" s="12"/>
    </row>
    <row r="17" spans="1:10" x14ac:dyDescent="0.3">
      <c r="A17" s="17" t="s">
        <v>24</v>
      </c>
      <c r="B17" s="14">
        <f>B16*0.575</f>
        <v>0</v>
      </c>
      <c r="C17" s="14">
        <f t="shared" ref="C17:H17" si="0">C16*0.575</f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1">
        <f>SUM(B17:H17)</f>
        <v>0</v>
      </c>
      <c r="J17" s="12">
        <v>0</v>
      </c>
    </row>
    <row r="18" spans="1:10" x14ac:dyDescent="0.3">
      <c r="A18" s="13" t="s">
        <v>25</v>
      </c>
      <c r="B18" s="14">
        <v>42</v>
      </c>
      <c r="C18" s="14">
        <v>56</v>
      </c>
      <c r="D18" s="14">
        <v>56</v>
      </c>
      <c r="E18" s="14">
        <v>42</v>
      </c>
      <c r="F18" s="14">
        <v>0</v>
      </c>
      <c r="G18" s="14">
        <v>0</v>
      </c>
      <c r="H18" s="15">
        <v>0</v>
      </c>
      <c r="I18" s="11">
        <v>196</v>
      </c>
      <c r="J18" s="12">
        <v>0</v>
      </c>
    </row>
    <row r="19" spans="1:10" x14ac:dyDescent="0.3">
      <c r="A19" s="13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5">
        <v>0</v>
      </c>
      <c r="I19" s="11">
        <v>0</v>
      </c>
      <c r="J19" s="12">
        <v>0</v>
      </c>
    </row>
    <row r="20" spans="1:10" x14ac:dyDescent="0.3">
      <c r="A20" s="13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1">
        <v>0</v>
      </c>
      <c r="J20" s="12">
        <v>0</v>
      </c>
    </row>
    <row r="21" spans="1:10" ht="15" thickBot="1" x14ac:dyDescent="0.35">
      <c r="A21" s="18" t="s">
        <v>28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20">
        <v>0</v>
      </c>
      <c r="I21" s="21">
        <v>0</v>
      </c>
      <c r="J21" s="22">
        <v>0</v>
      </c>
    </row>
    <row r="22" spans="1:10" ht="15" thickTop="1" x14ac:dyDescent="0.3">
      <c r="A22" s="23" t="s">
        <v>29</v>
      </c>
      <c r="B22" s="24">
        <f>SUM(B10:B15,B17:B21)</f>
        <v>146</v>
      </c>
      <c r="C22" s="24">
        <f t="shared" ref="C22:H22" si="1">SUM(C10:C15,C17:C21)</f>
        <v>160</v>
      </c>
      <c r="D22" s="24">
        <f t="shared" si="1"/>
        <v>160</v>
      </c>
      <c r="E22" s="24">
        <f t="shared" si="1"/>
        <v>42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5">
        <f>SUM(I10:I21)</f>
        <v>508</v>
      </c>
      <c r="J22" s="24">
        <f>SUM(J10:J21)</f>
        <v>0</v>
      </c>
    </row>
    <row r="23" spans="1:10" x14ac:dyDescent="0.3">
      <c r="I23" s="1"/>
      <c r="J23" s="1"/>
    </row>
    <row r="24" spans="1:10" x14ac:dyDescent="0.3">
      <c r="I24" s="1" t="s">
        <v>30</v>
      </c>
      <c r="J24" s="1"/>
    </row>
    <row r="25" spans="1:10" x14ac:dyDescent="0.3">
      <c r="I25" s="1">
        <f>I22+J22</f>
        <v>508</v>
      </c>
      <c r="J25" s="1"/>
    </row>
    <row r="26" spans="1:10" x14ac:dyDescent="0.3">
      <c r="I26" s="1"/>
      <c r="J26" s="1"/>
    </row>
    <row r="27" spans="1:10" x14ac:dyDescent="0.3">
      <c r="I27" s="1" t="s">
        <v>31</v>
      </c>
      <c r="J27" s="1"/>
    </row>
    <row r="28" spans="1:10" x14ac:dyDescent="0.3">
      <c r="I28" s="1">
        <f>I22</f>
        <v>508</v>
      </c>
      <c r="J28" s="1"/>
    </row>
    <row r="29" spans="1:10" x14ac:dyDescent="0.3">
      <c r="I29" s="1"/>
      <c r="J2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17" sqref="B17:H17"/>
    </sheetView>
  </sheetViews>
  <sheetFormatPr defaultRowHeight="14.4" x14ac:dyDescent="0.3"/>
  <cols>
    <col min="1" max="1" width="16.88671875" customWidth="1"/>
    <col min="8" max="8" width="12" customWidth="1"/>
    <col min="9" max="9" width="13.21875" customWidth="1"/>
  </cols>
  <sheetData>
    <row r="1" spans="1:11" x14ac:dyDescent="0.3">
      <c r="A1" t="s">
        <v>0</v>
      </c>
      <c r="B1" t="s">
        <v>36</v>
      </c>
      <c r="I1" s="1"/>
      <c r="J1" s="1"/>
    </row>
    <row r="2" spans="1:11" x14ac:dyDescent="0.3">
      <c r="A2" t="s">
        <v>1</v>
      </c>
      <c r="B2" t="s">
        <v>50</v>
      </c>
      <c r="F2" t="s">
        <v>2</v>
      </c>
      <c r="H2" s="2">
        <v>41765</v>
      </c>
      <c r="I2" s="1"/>
      <c r="J2" s="1"/>
    </row>
    <row r="3" spans="1:11" x14ac:dyDescent="0.3">
      <c r="A3" t="s">
        <v>3</v>
      </c>
      <c r="B3" t="s">
        <v>39</v>
      </c>
      <c r="F3" t="s">
        <v>5</v>
      </c>
      <c r="H3" s="2">
        <v>41770</v>
      </c>
      <c r="I3" s="1"/>
      <c r="J3" s="1"/>
    </row>
    <row r="4" spans="1:11" x14ac:dyDescent="0.3">
      <c r="A4" t="s">
        <v>6</v>
      </c>
      <c r="B4" t="s">
        <v>40</v>
      </c>
      <c r="I4" s="1"/>
      <c r="J4" s="1"/>
    </row>
    <row r="5" spans="1:11" x14ac:dyDescent="0.3">
      <c r="A5" t="s">
        <v>7</v>
      </c>
      <c r="B5" t="s">
        <v>41</v>
      </c>
      <c r="I5" s="1"/>
      <c r="J5" s="1"/>
    </row>
    <row r="6" spans="1:11" x14ac:dyDescent="0.3">
      <c r="I6" s="1"/>
      <c r="J6" s="1"/>
    </row>
    <row r="7" spans="1:11" x14ac:dyDescent="0.3">
      <c r="I7" s="1"/>
      <c r="J7" s="1"/>
    </row>
    <row r="8" spans="1:11" x14ac:dyDescent="0.3">
      <c r="A8" s="3"/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5" t="s">
        <v>14</v>
      </c>
      <c r="I8" s="6" t="s">
        <v>15</v>
      </c>
      <c r="J8" s="7" t="s">
        <v>16</v>
      </c>
    </row>
    <row r="9" spans="1:11" x14ac:dyDescent="0.3">
      <c r="A9" s="8" t="s">
        <v>17</v>
      </c>
      <c r="B9" s="9">
        <v>41765</v>
      </c>
      <c r="C9" s="9">
        <v>41766</v>
      </c>
      <c r="D9" s="9">
        <v>41767</v>
      </c>
      <c r="E9" s="9">
        <v>41768</v>
      </c>
      <c r="F9" s="34">
        <v>41769</v>
      </c>
      <c r="G9" s="9">
        <v>41770</v>
      </c>
      <c r="H9" s="10"/>
      <c r="I9" s="11"/>
      <c r="J9" s="12"/>
    </row>
    <row r="10" spans="1:11" x14ac:dyDescent="0.3">
      <c r="A10" s="13" t="s">
        <v>18</v>
      </c>
      <c r="B10" s="14">
        <v>340.5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  <c r="I10" s="11">
        <f>SUM(B10:H10)</f>
        <v>340.5</v>
      </c>
      <c r="J10" s="12">
        <v>0</v>
      </c>
      <c r="K10" t="s">
        <v>47</v>
      </c>
    </row>
    <row r="11" spans="1:11" x14ac:dyDescent="0.3">
      <c r="A11" s="13" t="s">
        <v>19</v>
      </c>
      <c r="B11" s="14">
        <v>172.24</v>
      </c>
      <c r="C11" s="14">
        <v>172.24</v>
      </c>
      <c r="D11" s="14">
        <v>172.24</v>
      </c>
      <c r="E11" s="14">
        <v>172.24</v>
      </c>
      <c r="F11" s="14">
        <v>0</v>
      </c>
      <c r="G11" s="14">
        <v>0</v>
      </c>
      <c r="H11" s="15">
        <v>0</v>
      </c>
      <c r="I11" s="11">
        <f t="shared" ref="I11:I21" si="0">SUM(B11:H11)</f>
        <v>688.96</v>
      </c>
      <c r="J11" s="12"/>
      <c r="K11" t="s">
        <v>47</v>
      </c>
    </row>
    <row r="12" spans="1:11" x14ac:dyDescent="0.3">
      <c r="A12" s="13" t="s">
        <v>20</v>
      </c>
      <c r="B12" s="14">
        <f>179.2/4</f>
        <v>44.8</v>
      </c>
      <c r="C12" s="14">
        <f>179.2/4</f>
        <v>44.8</v>
      </c>
      <c r="D12" s="14">
        <f>179.2/4</f>
        <v>44.8</v>
      </c>
      <c r="E12" s="14">
        <f>179.2/4</f>
        <v>44.8</v>
      </c>
      <c r="F12" s="14">
        <v>0</v>
      </c>
      <c r="G12" s="14">
        <v>0</v>
      </c>
      <c r="H12" s="15">
        <v>0</v>
      </c>
      <c r="I12" s="11">
        <f t="shared" si="0"/>
        <v>179.2</v>
      </c>
      <c r="J12" s="12">
        <v>0</v>
      </c>
      <c r="K12" t="s">
        <v>47</v>
      </c>
    </row>
    <row r="13" spans="1:11" x14ac:dyDescent="0.3">
      <c r="A13" s="13"/>
      <c r="B13" s="14"/>
      <c r="C13" s="14"/>
      <c r="D13" s="14"/>
      <c r="E13" s="14"/>
      <c r="F13" s="14"/>
      <c r="G13" s="14"/>
      <c r="H13" s="15"/>
      <c r="I13" s="11">
        <f t="shared" si="0"/>
        <v>0</v>
      </c>
      <c r="J13" s="12"/>
    </row>
    <row r="14" spans="1:11" x14ac:dyDescent="0.3">
      <c r="A14" s="13" t="s">
        <v>21</v>
      </c>
      <c r="B14" s="14">
        <v>43</v>
      </c>
      <c r="C14" s="14">
        <v>0</v>
      </c>
      <c r="D14" s="14">
        <v>0</v>
      </c>
      <c r="E14" s="14">
        <v>0</v>
      </c>
      <c r="F14" s="14">
        <v>17.53</v>
      </c>
      <c r="G14" s="14"/>
      <c r="H14" s="15">
        <v>0</v>
      </c>
      <c r="I14" s="11">
        <f t="shared" si="0"/>
        <v>60.53</v>
      </c>
      <c r="J14" s="12">
        <v>0</v>
      </c>
      <c r="K14" t="s">
        <v>47</v>
      </c>
    </row>
    <row r="15" spans="1:11" x14ac:dyDescent="0.3">
      <c r="A15" s="13" t="s">
        <v>22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5</v>
      </c>
      <c r="H15" s="15">
        <v>0</v>
      </c>
      <c r="I15" s="11">
        <f t="shared" si="0"/>
        <v>5</v>
      </c>
      <c r="J15" s="12">
        <v>0</v>
      </c>
    </row>
    <row r="16" spans="1:11" x14ac:dyDescent="0.3">
      <c r="A16" s="13" t="s">
        <v>23</v>
      </c>
      <c r="B16" s="16">
        <v>19</v>
      </c>
      <c r="C16" s="16"/>
      <c r="D16" s="16"/>
      <c r="E16" s="16"/>
      <c r="F16" s="16"/>
      <c r="G16" s="16">
        <v>19</v>
      </c>
      <c r="H16" s="16"/>
      <c r="I16" s="11"/>
      <c r="J16" s="12"/>
    </row>
    <row r="17" spans="1:10" x14ac:dyDescent="0.3">
      <c r="A17" s="17" t="s">
        <v>24</v>
      </c>
      <c r="B17" s="14">
        <f>B16*0.575</f>
        <v>10.924999999999999</v>
      </c>
      <c r="C17" s="14">
        <f t="shared" ref="C17:H17" si="1">C16*0.575</f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10.924999999999999</v>
      </c>
      <c r="H17" s="14">
        <f t="shared" si="1"/>
        <v>0</v>
      </c>
      <c r="I17" s="11">
        <f t="shared" si="0"/>
        <v>21.849999999999998</v>
      </c>
      <c r="J17" s="12">
        <v>0</v>
      </c>
    </row>
    <row r="18" spans="1:10" x14ac:dyDescent="0.3">
      <c r="A18" s="13" t="s">
        <v>25</v>
      </c>
      <c r="B18" s="14">
        <f>71*0.75</f>
        <v>53.25</v>
      </c>
      <c r="C18" s="14">
        <v>71</v>
      </c>
      <c r="D18" s="14">
        <v>71</v>
      </c>
      <c r="E18" s="14">
        <v>71</v>
      </c>
      <c r="F18" s="14">
        <v>71</v>
      </c>
      <c r="G18" s="14">
        <f>71*0.75</f>
        <v>53.25</v>
      </c>
      <c r="H18" s="15">
        <v>0</v>
      </c>
      <c r="I18" s="11">
        <f t="shared" si="0"/>
        <v>390.5</v>
      </c>
      <c r="J18" s="12">
        <v>0</v>
      </c>
    </row>
    <row r="19" spans="1:10" x14ac:dyDescent="0.3">
      <c r="A19" s="13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5">
        <v>0</v>
      </c>
      <c r="I19" s="11">
        <f t="shared" si="0"/>
        <v>0</v>
      </c>
      <c r="J19" s="12">
        <v>0</v>
      </c>
    </row>
    <row r="20" spans="1:10" x14ac:dyDescent="0.3">
      <c r="A20" s="13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1">
        <f t="shared" si="0"/>
        <v>0</v>
      </c>
      <c r="J20" s="12">
        <v>0</v>
      </c>
    </row>
    <row r="21" spans="1:10" ht="15" thickBot="1" x14ac:dyDescent="0.35">
      <c r="A21" s="18" t="s">
        <v>28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20">
        <v>0</v>
      </c>
      <c r="I21" s="11">
        <f t="shared" si="0"/>
        <v>0</v>
      </c>
      <c r="J21" s="22">
        <v>0</v>
      </c>
    </row>
    <row r="22" spans="1:10" ht="15" thickTop="1" x14ac:dyDescent="0.3">
      <c r="A22" s="23" t="s">
        <v>29</v>
      </c>
      <c r="B22" s="24">
        <f>SUM(B10:B15,B17:B21)</f>
        <v>664.71499999999992</v>
      </c>
      <c r="C22" s="24">
        <f t="shared" ref="C22:H22" si="2">SUM(C10:C15,C17:C21)</f>
        <v>288.04000000000002</v>
      </c>
      <c r="D22" s="24">
        <f t="shared" si="2"/>
        <v>288.04000000000002</v>
      </c>
      <c r="E22" s="24">
        <f t="shared" si="2"/>
        <v>288.04000000000002</v>
      </c>
      <c r="F22" s="24">
        <f t="shared" si="2"/>
        <v>88.53</v>
      </c>
      <c r="G22" s="24">
        <f>SUM(G10:G15,G17:G21)</f>
        <v>69.174999999999997</v>
      </c>
      <c r="H22" s="24">
        <f t="shared" si="2"/>
        <v>0</v>
      </c>
      <c r="I22" s="25">
        <f>SUM(I10:I21)</f>
        <v>1686.54</v>
      </c>
      <c r="J22" s="24">
        <f>SUM(J10:J21)</f>
        <v>0</v>
      </c>
    </row>
    <row r="23" spans="1:10" x14ac:dyDescent="0.3">
      <c r="I23" s="1"/>
      <c r="J23" s="1"/>
    </row>
    <row r="24" spans="1:10" x14ac:dyDescent="0.3">
      <c r="I24" s="1" t="s">
        <v>30</v>
      </c>
      <c r="J24" s="1"/>
    </row>
    <row r="25" spans="1:10" x14ac:dyDescent="0.3">
      <c r="I25" s="1">
        <f>I22+J22</f>
        <v>1686.54</v>
      </c>
      <c r="J25" s="1"/>
    </row>
    <row r="26" spans="1:10" x14ac:dyDescent="0.3">
      <c r="I26" s="1"/>
      <c r="J26" s="1"/>
    </row>
    <row r="27" spans="1:10" x14ac:dyDescent="0.3">
      <c r="I27" s="1" t="s">
        <v>31</v>
      </c>
      <c r="J27" s="1"/>
    </row>
    <row r="28" spans="1:10" x14ac:dyDescent="0.3">
      <c r="I28" s="1">
        <f>I22</f>
        <v>1686.54</v>
      </c>
      <c r="J28" s="1"/>
    </row>
    <row r="29" spans="1:10" x14ac:dyDescent="0.3">
      <c r="I29" s="1"/>
      <c r="J29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17" sqref="G17"/>
    </sheetView>
  </sheetViews>
  <sheetFormatPr defaultRowHeight="14.4" x14ac:dyDescent="0.3"/>
  <cols>
    <col min="1" max="1" width="22.6640625" customWidth="1"/>
    <col min="2" max="8" width="11.6640625" customWidth="1"/>
    <col min="9" max="10" width="12.6640625" style="1" customWidth="1"/>
    <col min="257" max="257" width="22.6640625" customWidth="1"/>
    <col min="258" max="264" width="11.6640625" customWidth="1"/>
    <col min="265" max="266" width="12.6640625" customWidth="1"/>
    <col min="513" max="513" width="22.6640625" customWidth="1"/>
    <col min="514" max="520" width="11.6640625" customWidth="1"/>
    <col min="521" max="522" width="12.6640625" customWidth="1"/>
    <col min="769" max="769" width="22.6640625" customWidth="1"/>
    <col min="770" max="776" width="11.6640625" customWidth="1"/>
    <col min="777" max="778" width="12.6640625" customWidth="1"/>
    <col min="1025" max="1025" width="22.6640625" customWidth="1"/>
    <col min="1026" max="1032" width="11.6640625" customWidth="1"/>
    <col min="1033" max="1034" width="12.6640625" customWidth="1"/>
    <col min="1281" max="1281" width="22.6640625" customWidth="1"/>
    <col min="1282" max="1288" width="11.6640625" customWidth="1"/>
    <col min="1289" max="1290" width="12.6640625" customWidth="1"/>
    <col min="1537" max="1537" width="22.6640625" customWidth="1"/>
    <col min="1538" max="1544" width="11.6640625" customWidth="1"/>
    <col min="1545" max="1546" width="12.6640625" customWidth="1"/>
    <col min="1793" max="1793" width="22.6640625" customWidth="1"/>
    <col min="1794" max="1800" width="11.6640625" customWidth="1"/>
    <col min="1801" max="1802" width="12.6640625" customWidth="1"/>
    <col min="2049" max="2049" width="22.6640625" customWidth="1"/>
    <col min="2050" max="2056" width="11.6640625" customWidth="1"/>
    <col min="2057" max="2058" width="12.6640625" customWidth="1"/>
    <col min="2305" max="2305" width="22.6640625" customWidth="1"/>
    <col min="2306" max="2312" width="11.6640625" customWidth="1"/>
    <col min="2313" max="2314" width="12.6640625" customWidth="1"/>
    <col min="2561" max="2561" width="22.6640625" customWidth="1"/>
    <col min="2562" max="2568" width="11.6640625" customWidth="1"/>
    <col min="2569" max="2570" width="12.6640625" customWidth="1"/>
    <col min="2817" max="2817" width="22.6640625" customWidth="1"/>
    <col min="2818" max="2824" width="11.6640625" customWidth="1"/>
    <col min="2825" max="2826" width="12.6640625" customWidth="1"/>
    <col min="3073" max="3073" width="22.6640625" customWidth="1"/>
    <col min="3074" max="3080" width="11.6640625" customWidth="1"/>
    <col min="3081" max="3082" width="12.6640625" customWidth="1"/>
    <col min="3329" max="3329" width="22.6640625" customWidth="1"/>
    <col min="3330" max="3336" width="11.6640625" customWidth="1"/>
    <col min="3337" max="3338" width="12.6640625" customWidth="1"/>
    <col min="3585" max="3585" width="22.6640625" customWidth="1"/>
    <col min="3586" max="3592" width="11.6640625" customWidth="1"/>
    <col min="3593" max="3594" width="12.6640625" customWidth="1"/>
    <col min="3841" max="3841" width="22.6640625" customWidth="1"/>
    <col min="3842" max="3848" width="11.6640625" customWidth="1"/>
    <col min="3849" max="3850" width="12.6640625" customWidth="1"/>
    <col min="4097" max="4097" width="22.6640625" customWidth="1"/>
    <col min="4098" max="4104" width="11.6640625" customWidth="1"/>
    <col min="4105" max="4106" width="12.6640625" customWidth="1"/>
    <col min="4353" max="4353" width="22.6640625" customWidth="1"/>
    <col min="4354" max="4360" width="11.6640625" customWidth="1"/>
    <col min="4361" max="4362" width="12.6640625" customWidth="1"/>
    <col min="4609" max="4609" width="22.6640625" customWidth="1"/>
    <col min="4610" max="4616" width="11.6640625" customWidth="1"/>
    <col min="4617" max="4618" width="12.6640625" customWidth="1"/>
    <col min="4865" max="4865" width="22.6640625" customWidth="1"/>
    <col min="4866" max="4872" width="11.6640625" customWidth="1"/>
    <col min="4873" max="4874" width="12.6640625" customWidth="1"/>
    <col min="5121" max="5121" width="22.6640625" customWidth="1"/>
    <col min="5122" max="5128" width="11.6640625" customWidth="1"/>
    <col min="5129" max="5130" width="12.6640625" customWidth="1"/>
    <col min="5377" max="5377" width="22.6640625" customWidth="1"/>
    <col min="5378" max="5384" width="11.6640625" customWidth="1"/>
    <col min="5385" max="5386" width="12.6640625" customWidth="1"/>
    <col min="5633" max="5633" width="22.6640625" customWidth="1"/>
    <col min="5634" max="5640" width="11.6640625" customWidth="1"/>
    <col min="5641" max="5642" width="12.6640625" customWidth="1"/>
    <col min="5889" max="5889" width="22.6640625" customWidth="1"/>
    <col min="5890" max="5896" width="11.6640625" customWidth="1"/>
    <col min="5897" max="5898" width="12.6640625" customWidth="1"/>
    <col min="6145" max="6145" width="22.6640625" customWidth="1"/>
    <col min="6146" max="6152" width="11.6640625" customWidth="1"/>
    <col min="6153" max="6154" width="12.6640625" customWidth="1"/>
    <col min="6401" max="6401" width="22.6640625" customWidth="1"/>
    <col min="6402" max="6408" width="11.6640625" customWidth="1"/>
    <col min="6409" max="6410" width="12.6640625" customWidth="1"/>
    <col min="6657" max="6657" width="22.6640625" customWidth="1"/>
    <col min="6658" max="6664" width="11.6640625" customWidth="1"/>
    <col min="6665" max="6666" width="12.6640625" customWidth="1"/>
    <col min="6913" max="6913" width="22.6640625" customWidth="1"/>
    <col min="6914" max="6920" width="11.6640625" customWidth="1"/>
    <col min="6921" max="6922" width="12.6640625" customWidth="1"/>
    <col min="7169" max="7169" width="22.6640625" customWidth="1"/>
    <col min="7170" max="7176" width="11.6640625" customWidth="1"/>
    <col min="7177" max="7178" width="12.6640625" customWidth="1"/>
    <col min="7425" max="7425" width="22.6640625" customWidth="1"/>
    <col min="7426" max="7432" width="11.6640625" customWidth="1"/>
    <col min="7433" max="7434" width="12.6640625" customWidth="1"/>
    <col min="7681" max="7681" width="22.6640625" customWidth="1"/>
    <col min="7682" max="7688" width="11.6640625" customWidth="1"/>
    <col min="7689" max="7690" width="12.6640625" customWidth="1"/>
    <col min="7937" max="7937" width="22.6640625" customWidth="1"/>
    <col min="7938" max="7944" width="11.6640625" customWidth="1"/>
    <col min="7945" max="7946" width="12.6640625" customWidth="1"/>
    <col min="8193" max="8193" width="22.6640625" customWidth="1"/>
    <col min="8194" max="8200" width="11.6640625" customWidth="1"/>
    <col min="8201" max="8202" width="12.6640625" customWidth="1"/>
    <col min="8449" max="8449" width="22.6640625" customWidth="1"/>
    <col min="8450" max="8456" width="11.6640625" customWidth="1"/>
    <col min="8457" max="8458" width="12.6640625" customWidth="1"/>
    <col min="8705" max="8705" width="22.6640625" customWidth="1"/>
    <col min="8706" max="8712" width="11.6640625" customWidth="1"/>
    <col min="8713" max="8714" width="12.6640625" customWidth="1"/>
    <col min="8961" max="8961" width="22.6640625" customWidth="1"/>
    <col min="8962" max="8968" width="11.6640625" customWidth="1"/>
    <col min="8969" max="8970" width="12.6640625" customWidth="1"/>
    <col min="9217" max="9217" width="22.6640625" customWidth="1"/>
    <col min="9218" max="9224" width="11.6640625" customWidth="1"/>
    <col min="9225" max="9226" width="12.6640625" customWidth="1"/>
    <col min="9473" max="9473" width="22.6640625" customWidth="1"/>
    <col min="9474" max="9480" width="11.6640625" customWidth="1"/>
    <col min="9481" max="9482" width="12.6640625" customWidth="1"/>
    <col min="9729" max="9729" width="22.6640625" customWidth="1"/>
    <col min="9730" max="9736" width="11.6640625" customWidth="1"/>
    <col min="9737" max="9738" width="12.6640625" customWidth="1"/>
    <col min="9985" max="9985" width="22.6640625" customWidth="1"/>
    <col min="9986" max="9992" width="11.6640625" customWidth="1"/>
    <col min="9993" max="9994" width="12.6640625" customWidth="1"/>
    <col min="10241" max="10241" width="22.6640625" customWidth="1"/>
    <col min="10242" max="10248" width="11.6640625" customWidth="1"/>
    <col min="10249" max="10250" width="12.6640625" customWidth="1"/>
    <col min="10497" max="10497" width="22.6640625" customWidth="1"/>
    <col min="10498" max="10504" width="11.6640625" customWidth="1"/>
    <col min="10505" max="10506" width="12.6640625" customWidth="1"/>
    <col min="10753" max="10753" width="22.6640625" customWidth="1"/>
    <col min="10754" max="10760" width="11.6640625" customWidth="1"/>
    <col min="10761" max="10762" width="12.6640625" customWidth="1"/>
    <col min="11009" max="11009" width="22.6640625" customWidth="1"/>
    <col min="11010" max="11016" width="11.6640625" customWidth="1"/>
    <col min="11017" max="11018" width="12.6640625" customWidth="1"/>
    <col min="11265" max="11265" width="22.6640625" customWidth="1"/>
    <col min="11266" max="11272" width="11.6640625" customWidth="1"/>
    <col min="11273" max="11274" width="12.6640625" customWidth="1"/>
    <col min="11521" max="11521" width="22.6640625" customWidth="1"/>
    <col min="11522" max="11528" width="11.6640625" customWidth="1"/>
    <col min="11529" max="11530" width="12.6640625" customWidth="1"/>
    <col min="11777" max="11777" width="22.6640625" customWidth="1"/>
    <col min="11778" max="11784" width="11.6640625" customWidth="1"/>
    <col min="11785" max="11786" width="12.6640625" customWidth="1"/>
    <col min="12033" max="12033" width="22.6640625" customWidth="1"/>
    <col min="12034" max="12040" width="11.6640625" customWidth="1"/>
    <col min="12041" max="12042" width="12.6640625" customWidth="1"/>
    <col min="12289" max="12289" width="22.6640625" customWidth="1"/>
    <col min="12290" max="12296" width="11.6640625" customWidth="1"/>
    <col min="12297" max="12298" width="12.6640625" customWidth="1"/>
    <col min="12545" max="12545" width="22.6640625" customWidth="1"/>
    <col min="12546" max="12552" width="11.6640625" customWidth="1"/>
    <col min="12553" max="12554" width="12.6640625" customWidth="1"/>
    <col min="12801" max="12801" width="22.6640625" customWidth="1"/>
    <col min="12802" max="12808" width="11.6640625" customWidth="1"/>
    <col min="12809" max="12810" width="12.6640625" customWidth="1"/>
    <col min="13057" max="13057" width="22.6640625" customWidth="1"/>
    <col min="13058" max="13064" width="11.6640625" customWidth="1"/>
    <col min="13065" max="13066" width="12.6640625" customWidth="1"/>
    <col min="13313" max="13313" width="22.6640625" customWidth="1"/>
    <col min="13314" max="13320" width="11.6640625" customWidth="1"/>
    <col min="13321" max="13322" width="12.6640625" customWidth="1"/>
    <col min="13569" max="13569" width="22.6640625" customWidth="1"/>
    <col min="13570" max="13576" width="11.6640625" customWidth="1"/>
    <col min="13577" max="13578" width="12.6640625" customWidth="1"/>
    <col min="13825" max="13825" width="22.6640625" customWidth="1"/>
    <col min="13826" max="13832" width="11.6640625" customWidth="1"/>
    <col min="13833" max="13834" width="12.6640625" customWidth="1"/>
    <col min="14081" max="14081" width="22.6640625" customWidth="1"/>
    <col min="14082" max="14088" width="11.6640625" customWidth="1"/>
    <col min="14089" max="14090" width="12.6640625" customWidth="1"/>
    <col min="14337" max="14337" width="22.6640625" customWidth="1"/>
    <col min="14338" max="14344" width="11.6640625" customWidth="1"/>
    <col min="14345" max="14346" width="12.6640625" customWidth="1"/>
    <col min="14593" max="14593" width="22.6640625" customWidth="1"/>
    <col min="14594" max="14600" width="11.6640625" customWidth="1"/>
    <col min="14601" max="14602" width="12.6640625" customWidth="1"/>
    <col min="14849" max="14849" width="22.6640625" customWidth="1"/>
    <col min="14850" max="14856" width="11.6640625" customWidth="1"/>
    <col min="14857" max="14858" width="12.6640625" customWidth="1"/>
    <col min="15105" max="15105" width="22.6640625" customWidth="1"/>
    <col min="15106" max="15112" width="11.6640625" customWidth="1"/>
    <col min="15113" max="15114" width="12.6640625" customWidth="1"/>
    <col min="15361" max="15361" width="22.6640625" customWidth="1"/>
    <col min="15362" max="15368" width="11.6640625" customWidth="1"/>
    <col min="15369" max="15370" width="12.6640625" customWidth="1"/>
    <col min="15617" max="15617" width="22.6640625" customWidth="1"/>
    <col min="15618" max="15624" width="11.6640625" customWidth="1"/>
    <col min="15625" max="15626" width="12.6640625" customWidth="1"/>
    <col min="15873" max="15873" width="22.6640625" customWidth="1"/>
    <col min="15874" max="15880" width="11.6640625" customWidth="1"/>
    <col min="15881" max="15882" width="12.6640625" customWidth="1"/>
    <col min="16129" max="16129" width="22.6640625" customWidth="1"/>
    <col min="16130" max="16136" width="11.6640625" customWidth="1"/>
    <col min="16137" max="16138" width="12.6640625" customWidth="1"/>
  </cols>
  <sheetData>
    <row r="1" spans="1:10" x14ac:dyDescent="0.3">
      <c r="A1" t="s">
        <v>0</v>
      </c>
      <c r="B1" t="s">
        <v>36</v>
      </c>
    </row>
    <row r="2" spans="1:10" x14ac:dyDescent="0.3">
      <c r="A2" t="s">
        <v>1</v>
      </c>
      <c r="B2" t="s">
        <v>48</v>
      </c>
      <c r="F2" t="s">
        <v>2</v>
      </c>
      <c r="H2" s="2">
        <v>41761</v>
      </c>
    </row>
    <row r="3" spans="1:10" x14ac:dyDescent="0.3">
      <c r="A3" t="s">
        <v>3</v>
      </c>
      <c r="B3" t="s">
        <v>37</v>
      </c>
      <c r="F3" t="s">
        <v>5</v>
      </c>
      <c r="H3" s="2">
        <v>41763</v>
      </c>
    </row>
    <row r="4" spans="1:10" x14ac:dyDescent="0.3">
      <c r="A4" t="s">
        <v>6</v>
      </c>
      <c r="B4" t="s">
        <v>38</v>
      </c>
    </row>
    <row r="5" spans="1:10" x14ac:dyDescent="0.3">
      <c r="A5" t="s">
        <v>7</v>
      </c>
    </row>
    <row r="8" spans="1:10" x14ac:dyDescent="0.3">
      <c r="A8" s="3"/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5" t="s">
        <v>14</v>
      </c>
      <c r="I8" s="6" t="s">
        <v>15</v>
      </c>
      <c r="J8" s="7" t="s">
        <v>16</v>
      </c>
    </row>
    <row r="9" spans="1:10" x14ac:dyDescent="0.3">
      <c r="A9" s="8" t="s">
        <v>17</v>
      </c>
      <c r="B9" s="9">
        <v>41761</v>
      </c>
      <c r="C9" s="9">
        <v>41762</v>
      </c>
      <c r="D9" s="9">
        <v>41763</v>
      </c>
      <c r="E9" s="9">
        <v>41764</v>
      </c>
      <c r="F9" s="9">
        <v>41765</v>
      </c>
      <c r="G9" s="9">
        <v>41766</v>
      </c>
      <c r="H9" s="9">
        <v>41767</v>
      </c>
      <c r="I9" s="11"/>
      <c r="J9" s="12"/>
    </row>
    <row r="10" spans="1:10" x14ac:dyDescent="0.3">
      <c r="A10" s="13" t="s">
        <v>18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  <c r="I10" s="11">
        <v>0</v>
      </c>
      <c r="J10" s="12">
        <v>0</v>
      </c>
    </row>
    <row r="11" spans="1:10" x14ac:dyDescent="0.3">
      <c r="A11" s="13" t="s">
        <v>19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  <c r="I11" s="11">
        <v>0</v>
      </c>
      <c r="J11" s="12"/>
    </row>
    <row r="12" spans="1:10" x14ac:dyDescent="0.3">
      <c r="A12" s="13" t="s">
        <v>20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v>0</v>
      </c>
      <c r="I12" s="11">
        <v>0</v>
      </c>
      <c r="J12" s="12">
        <v>0</v>
      </c>
    </row>
    <row r="13" spans="1:10" x14ac:dyDescent="0.3">
      <c r="A13" s="13"/>
      <c r="B13" s="14"/>
      <c r="C13" s="14"/>
      <c r="D13" s="14"/>
      <c r="E13" s="14"/>
      <c r="F13" s="14"/>
      <c r="G13" s="14"/>
      <c r="H13" s="15"/>
      <c r="I13" s="11"/>
      <c r="J13" s="12"/>
    </row>
    <row r="14" spans="1:10" x14ac:dyDescent="0.3">
      <c r="A14" s="13" t="s">
        <v>21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5">
        <v>0</v>
      </c>
      <c r="I14" s="11"/>
      <c r="J14" s="12">
        <v>0</v>
      </c>
    </row>
    <row r="15" spans="1:10" x14ac:dyDescent="0.3">
      <c r="A15" s="13" t="s">
        <v>22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v>0</v>
      </c>
      <c r="I15" s="11">
        <v>0</v>
      </c>
      <c r="J15" s="12">
        <v>0</v>
      </c>
    </row>
    <row r="16" spans="1:10" x14ac:dyDescent="0.3">
      <c r="A16" s="13" t="s">
        <v>23</v>
      </c>
      <c r="B16" s="16">
        <v>84</v>
      </c>
      <c r="C16" s="16"/>
      <c r="D16" s="16">
        <v>83</v>
      </c>
      <c r="E16" s="16"/>
      <c r="F16" s="16"/>
      <c r="G16" s="16"/>
      <c r="H16" s="16"/>
      <c r="I16" s="11"/>
      <c r="J16" s="12"/>
    </row>
    <row r="17" spans="1:10" x14ac:dyDescent="0.3">
      <c r="A17" s="17" t="s">
        <v>24</v>
      </c>
      <c r="B17" s="14">
        <f>B16*0.575</f>
        <v>48.3</v>
      </c>
      <c r="C17" s="14">
        <f t="shared" ref="C17:G17" si="0">C16*0.575</f>
        <v>0</v>
      </c>
      <c r="D17" s="14">
        <f t="shared" si="0"/>
        <v>47.724999999999994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>H16*0.575</f>
        <v>0</v>
      </c>
      <c r="I17" s="11">
        <f>SUM(B17:H17)</f>
        <v>96.024999999999991</v>
      </c>
      <c r="J17" s="12">
        <v>0</v>
      </c>
    </row>
    <row r="18" spans="1:10" x14ac:dyDescent="0.3">
      <c r="A18" s="13" t="s">
        <v>25</v>
      </c>
      <c r="B18" s="14">
        <v>5</v>
      </c>
      <c r="C18" s="14">
        <v>5</v>
      </c>
      <c r="D18" s="14">
        <v>5</v>
      </c>
      <c r="E18" s="14">
        <v>0</v>
      </c>
      <c r="F18" s="14">
        <v>0</v>
      </c>
      <c r="G18" s="14">
        <v>0</v>
      </c>
      <c r="H18" s="15">
        <v>0</v>
      </c>
      <c r="I18" s="11">
        <f>SUM(B18:H18)</f>
        <v>15</v>
      </c>
      <c r="J18" s="12">
        <v>0</v>
      </c>
    </row>
    <row r="19" spans="1:10" x14ac:dyDescent="0.3">
      <c r="A19" s="13" t="s">
        <v>26</v>
      </c>
      <c r="B19" s="14"/>
      <c r="C19" s="14">
        <v>0</v>
      </c>
      <c r="D19" s="14">
        <v>0.1</v>
      </c>
      <c r="E19" s="14">
        <v>0</v>
      </c>
      <c r="F19" s="14">
        <v>0</v>
      </c>
      <c r="G19" s="14">
        <v>0</v>
      </c>
      <c r="H19" s="15">
        <v>0</v>
      </c>
      <c r="I19" s="11"/>
      <c r="J19" s="12">
        <v>0</v>
      </c>
    </row>
    <row r="20" spans="1:10" x14ac:dyDescent="0.3">
      <c r="A20" s="13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1">
        <v>0</v>
      </c>
      <c r="J20" s="12">
        <v>0</v>
      </c>
    </row>
    <row r="21" spans="1:10" ht="15" thickBot="1" x14ac:dyDescent="0.35">
      <c r="A21" s="18" t="s">
        <v>28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20">
        <v>0</v>
      </c>
      <c r="I21" s="21">
        <v>0</v>
      </c>
      <c r="J21" s="22">
        <v>0</v>
      </c>
    </row>
    <row r="22" spans="1:10" ht="15" thickTop="1" x14ac:dyDescent="0.3">
      <c r="A22" s="23" t="s">
        <v>29</v>
      </c>
      <c r="B22" s="24">
        <f>SUM(B10:B15,B17:B21)</f>
        <v>53.3</v>
      </c>
      <c r="C22" s="24">
        <f t="shared" ref="C22:H22" si="1">SUM(C10:C15,C17:C21)</f>
        <v>5</v>
      </c>
      <c r="D22" s="24">
        <f t="shared" si="1"/>
        <v>52.824999999999996</v>
      </c>
      <c r="E22" s="24">
        <f t="shared" si="1"/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5">
        <f>SUM(I10:I21)</f>
        <v>111.02499999999999</v>
      </c>
      <c r="J22" s="24">
        <f>SUM(J10:J21)</f>
        <v>0</v>
      </c>
    </row>
    <row r="24" spans="1:10" x14ac:dyDescent="0.3">
      <c r="I24" s="1" t="s">
        <v>30</v>
      </c>
    </row>
    <row r="25" spans="1:10" x14ac:dyDescent="0.3">
      <c r="I25" s="1">
        <f>I22+J22</f>
        <v>111.02499999999999</v>
      </c>
    </row>
    <row r="27" spans="1:10" x14ac:dyDescent="0.3">
      <c r="I27" s="1" t="s">
        <v>31</v>
      </c>
    </row>
    <row r="28" spans="1:10" x14ac:dyDescent="0.3">
      <c r="I28" s="1">
        <f>I22</f>
        <v>111.02499999999999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17" sqref="B17:H17"/>
    </sheetView>
  </sheetViews>
  <sheetFormatPr defaultRowHeight="14.4" x14ac:dyDescent="0.3"/>
  <cols>
    <col min="1" max="1" width="20.21875" customWidth="1"/>
    <col min="8" max="8" width="12.5546875" customWidth="1"/>
  </cols>
  <sheetData>
    <row r="1" spans="1:11" x14ac:dyDescent="0.3">
      <c r="A1" t="s">
        <v>0</v>
      </c>
      <c r="B1" s="26" t="s">
        <v>36</v>
      </c>
      <c r="I1" s="1"/>
      <c r="J1" s="1"/>
    </row>
    <row r="2" spans="1:11" x14ac:dyDescent="0.3">
      <c r="A2" t="s">
        <v>1</v>
      </c>
      <c r="B2" s="26" t="s">
        <v>49</v>
      </c>
      <c r="F2" t="s">
        <v>2</v>
      </c>
      <c r="H2" s="2">
        <v>41778</v>
      </c>
      <c r="I2" s="1"/>
      <c r="J2" s="1"/>
    </row>
    <row r="3" spans="1:11" x14ac:dyDescent="0.3">
      <c r="A3" t="s">
        <v>3</v>
      </c>
      <c r="B3" s="26" t="s">
        <v>42</v>
      </c>
      <c r="F3" t="s">
        <v>5</v>
      </c>
      <c r="H3" s="2">
        <v>41780</v>
      </c>
      <c r="I3" s="1"/>
      <c r="J3" s="1"/>
    </row>
    <row r="4" spans="1:11" x14ac:dyDescent="0.3">
      <c r="A4" t="s">
        <v>6</v>
      </c>
      <c r="B4" s="26" t="s">
        <v>43</v>
      </c>
      <c r="I4" s="1"/>
      <c r="J4" s="1"/>
    </row>
    <row r="5" spans="1:11" x14ac:dyDescent="0.3">
      <c r="A5" t="s">
        <v>7</v>
      </c>
      <c r="B5" s="26" t="s">
        <v>44</v>
      </c>
      <c r="I5" s="1"/>
      <c r="J5" s="1"/>
    </row>
    <row r="6" spans="1:11" x14ac:dyDescent="0.3">
      <c r="I6" s="1"/>
      <c r="J6" s="1"/>
    </row>
    <row r="7" spans="1:1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x14ac:dyDescent="0.3">
      <c r="A8" s="3"/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5" t="s">
        <v>14</v>
      </c>
      <c r="I8" s="6" t="s">
        <v>15</v>
      </c>
      <c r="J8" s="7" t="s">
        <v>16</v>
      </c>
    </row>
    <row r="9" spans="1:11" x14ac:dyDescent="0.3">
      <c r="A9" s="8" t="s">
        <v>17</v>
      </c>
      <c r="B9" s="9">
        <v>41778</v>
      </c>
      <c r="C9" s="9">
        <v>41779</v>
      </c>
      <c r="D9" s="9">
        <v>41780</v>
      </c>
      <c r="E9" s="9"/>
      <c r="F9" s="9"/>
      <c r="G9" s="9"/>
      <c r="H9" s="10"/>
      <c r="I9" s="11"/>
      <c r="J9" s="12"/>
    </row>
    <row r="10" spans="1:11" x14ac:dyDescent="0.3">
      <c r="A10" s="13" t="s">
        <v>18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  <c r="I10" s="11">
        <f>SUM(B10:H10)</f>
        <v>0</v>
      </c>
      <c r="J10" s="12">
        <v>0</v>
      </c>
    </row>
    <row r="11" spans="1:11" x14ac:dyDescent="0.3">
      <c r="A11" s="36" t="s">
        <v>19</v>
      </c>
      <c r="B11" s="14">
        <v>50</v>
      </c>
      <c r="C11" s="14">
        <v>50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  <c r="I11" s="11">
        <f t="shared" ref="I11:I21" si="0">SUM(B11:H11)</f>
        <v>100</v>
      </c>
      <c r="J11" s="12"/>
      <c r="K11" s="26" t="s">
        <v>47</v>
      </c>
    </row>
    <row r="12" spans="1:11" x14ac:dyDescent="0.3">
      <c r="A12" s="36" t="s">
        <v>20</v>
      </c>
      <c r="B12" s="14">
        <v>41.356000000000002</v>
      </c>
      <c r="C12" s="14">
        <v>41.356000000000002</v>
      </c>
      <c r="D12" s="14">
        <v>41.356000000000002</v>
      </c>
      <c r="E12" s="14">
        <v>0</v>
      </c>
      <c r="F12" s="14">
        <v>0</v>
      </c>
      <c r="G12" s="14">
        <v>0</v>
      </c>
      <c r="H12" s="15">
        <v>0</v>
      </c>
      <c r="I12" s="11">
        <f t="shared" si="0"/>
        <v>124.06800000000001</v>
      </c>
      <c r="J12" s="12">
        <v>0</v>
      </c>
      <c r="K12" s="26" t="s">
        <v>47</v>
      </c>
    </row>
    <row r="13" spans="1:11" x14ac:dyDescent="0.3">
      <c r="A13" s="13"/>
      <c r="B13" s="14"/>
      <c r="C13" s="14"/>
      <c r="D13" s="14"/>
      <c r="E13" s="14"/>
      <c r="F13" s="14"/>
      <c r="G13" s="14"/>
      <c r="H13" s="15"/>
      <c r="I13" s="11">
        <f t="shared" si="0"/>
        <v>0</v>
      </c>
      <c r="J13" s="12"/>
    </row>
    <row r="14" spans="1:11" x14ac:dyDescent="0.3">
      <c r="A14" s="36" t="s">
        <v>45</v>
      </c>
      <c r="B14" s="14">
        <v>149.4</v>
      </c>
      <c r="C14" s="14">
        <v>0</v>
      </c>
      <c r="D14" s="14">
        <v>109.8</v>
      </c>
      <c r="E14" s="14">
        <v>0</v>
      </c>
      <c r="F14" s="14">
        <v>0</v>
      </c>
      <c r="G14" s="14">
        <v>0</v>
      </c>
      <c r="H14" s="15">
        <v>0</v>
      </c>
      <c r="I14" s="11">
        <f t="shared" si="0"/>
        <v>259.2</v>
      </c>
      <c r="J14" s="12">
        <v>0</v>
      </c>
      <c r="K14" s="26" t="s">
        <v>47</v>
      </c>
    </row>
    <row r="15" spans="1:11" x14ac:dyDescent="0.3">
      <c r="A15" s="13" t="s">
        <v>22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v>0</v>
      </c>
      <c r="I15" s="11">
        <f t="shared" si="0"/>
        <v>0</v>
      </c>
      <c r="J15" s="12">
        <v>0</v>
      </c>
    </row>
    <row r="16" spans="1:11" x14ac:dyDescent="0.3">
      <c r="A16" s="13" t="s">
        <v>23</v>
      </c>
      <c r="B16" s="16"/>
      <c r="C16" s="16"/>
      <c r="D16" s="16"/>
      <c r="E16" s="16"/>
      <c r="F16" s="16"/>
      <c r="G16" s="16"/>
      <c r="H16" s="16"/>
      <c r="I16" s="11">
        <f t="shared" si="0"/>
        <v>0</v>
      </c>
      <c r="J16" s="12"/>
    </row>
    <row r="17" spans="1:11" x14ac:dyDescent="0.3">
      <c r="A17" s="17" t="s">
        <v>24</v>
      </c>
      <c r="B17" s="14">
        <f>B16*0.575</f>
        <v>0</v>
      </c>
      <c r="C17" s="14">
        <f t="shared" ref="C17:H17" si="1">C16*0.575</f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1">
        <f t="shared" si="0"/>
        <v>0</v>
      </c>
      <c r="J17" s="12">
        <v>0</v>
      </c>
    </row>
    <row r="18" spans="1:11" x14ac:dyDescent="0.3">
      <c r="A18" s="36" t="s">
        <v>25</v>
      </c>
      <c r="B18" s="14">
        <v>42</v>
      </c>
      <c r="C18" s="14">
        <v>56</v>
      </c>
      <c r="D18" s="14">
        <v>42</v>
      </c>
      <c r="E18" s="14">
        <v>0</v>
      </c>
      <c r="F18" s="14">
        <v>0</v>
      </c>
      <c r="G18" s="14">
        <v>0</v>
      </c>
      <c r="H18" s="15">
        <v>0</v>
      </c>
      <c r="I18" s="11">
        <f t="shared" si="0"/>
        <v>140</v>
      </c>
      <c r="J18" s="12">
        <v>0</v>
      </c>
      <c r="K18" s="26"/>
    </row>
    <row r="19" spans="1:11" x14ac:dyDescent="0.3">
      <c r="A19" s="13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5">
        <v>0</v>
      </c>
      <c r="I19" s="11">
        <f t="shared" si="0"/>
        <v>0</v>
      </c>
      <c r="J19" s="12">
        <v>0</v>
      </c>
    </row>
    <row r="20" spans="1:11" x14ac:dyDescent="0.3">
      <c r="A20" s="13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1">
        <f t="shared" si="0"/>
        <v>0</v>
      </c>
      <c r="J20" s="12">
        <v>0</v>
      </c>
    </row>
    <row r="21" spans="1:11" ht="15" thickBot="1" x14ac:dyDescent="0.35">
      <c r="A21" s="37" t="s">
        <v>46</v>
      </c>
      <c r="B21" s="19">
        <v>0</v>
      </c>
      <c r="C21" s="19">
        <v>19.98</v>
      </c>
      <c r="D21" s="19">
        <v>0</v>
      </c>
      <c r="E21" s="19">
        <v>0</v>
      </c>
      <c r="F21" s="19">
        <v>0</v>
      </c>
      <c r="G21" s="19">
        <v>0</v>
      </c>
      <c r="H21" s="20">
        <v>0</v>
      </c>
      <c r="I21" s="11">
        <f t="shared" si="0"/>
        <v>19.98</v>
      </c>
      <c r="J21" s="22">
        <v>0</v>
      </c>
      <c r="K21" s="26" t="s">
        <v>47</v>
      </c>
    </row>
    <row r="22" spans="1:11" ht="15" thickTop="1" x14ac:dyDescent="0.3">
      <c r="A22" s="23" t="s">
        <v>29</v>
      </c>
      <c r="B22" s="24">
        <f>SUM(B10:B15,B17:B21)</f>
        <v>282.75599999999997</v>
      </c>
      <c r="C22" s="24">
        <f t="shared" ref="C22:H22" si="2">SUM(C10:C15,C17:C21)</f>
        <v>167.33599999999998</v>
      </c>
      <c r="D22" s="24">
        <f t="shared" si="2"/>
        <v>193.15600000000001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5">
        <f>SUM(I10:I21)</f>
        <v>643.24800000000005</v>
      </c>
      <c r="J22" s="24">
        <f>SUM(J10:J21)</f>
        <v>0</v>
      </c>
    </row>
    <row r="23" spans="1:11" x14ac:dyDescent="0.3">
      <c r="I23" s="1"/>
      <c r="J23" s="1"/>
    </row>
    <row r="24" spans="1:11" x14ac:dyDescent="0.3">
      <c r="I24" s="1" t="s">
        <v>30</v>
      </c>
      <c r="J24" s="1"/>
    </row>
    <row r="25" spans="1:11" x14ac:dyDescent="0.3">
      <c r="I25" s="1">
        <f>I22+J22</f>
        <v>643.24800000000005</v>
      </c>
      <c r="J25" s="1"/>
    </row>
    <row r="26" spans="1:11" x14ac:dyDescent="0.3">
      <c r="I26" s="1"/>
      <c r="J26" s="1"/>
    </row>
    <row r="27" spans="1:11" x14ac:dyDescent="0.3">
      <c r="I27" s="1" t="s">
        <v>31</v>
      </c>
      <c r="J27" s="1"/>
    </row>
    <row r="28" spans="1:11" x14ac:dyDescent="0.3">
      <c r="I28" s="1">
        <f>I22</f>
        <v>643.24800000000005</v>
      </c>
      <c r="J28" s="1"/>
    </row>
    <row r="29" spans="1:11" x14ac:dyDescent="0.3">
      <c r="I29" s="1"/>
      <c r="J29" s="1"/>
    </row>
    <row r="30" spans="1:11" x14ac:dyDescent="0.3">
      <c r="I30" s="1"/>
      <c r="J30" s="1"/>
    </row>
    <row r="31" spans="1:11" x14ac:dyDescent="0.3">
      <c r="I31" s="1"/>
      <c r="J3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Road Trip - Day</vt:lpstr>
      <vt:lpstr>Road Trip - Overnight</vt:lpstr>
      <vt:lpstr>Flight + Hotel + Car</vt:lpstr>
      <vt:lpstr>Travel to Vessel</vt:lpstr>
      <vt:lpstr>Train - Overnight</vt:lpstr>
    </vt:vector>
  </TitlesOfParts>
  <Company>Integrated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lshulman</dc:creator>
  <cp:lastModifiedBy>lshulman</cp:lastModifiedBy>
  <dcterms:created xsi:type="dcterms:W3CDTF">2014-06-18T18:10:14Z</dcterms:created>
  <dcterms:modified xsi:type="dcterms:W3CDTF">2014-12-28T22:02:12Z</dcterms:modified>
</cp:coreProperties>
</file>